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Работа\03 Гос Закуп\1729\2024\Закуп 2 ЗЦП\"/>
    </mc:Choice>
  </mc:AlternateContent>
  <xr:revisionPtr revIDLastSave="0" documentId="13_ncr:1_{674AF0D7-0D9B-4CCD-9915-F19B6A976EDD}" xr6:coauthVersionLast="47" xr6:coauthVersionMax="47" xr10:uidLastSave="{00000000-0000-0000-0000-000000000000}"/>
  <bookViews>
    <workbookView xWindow="465" yWindow="285" windowWidth="27735" windowHeight="15090" xr2:uid="{00000000-000D-0000-FFFF-FFFF00000000}"/>
  </bookViews>
  <sheets>
    <sheet name="Протокол итогов ЗЦП" sheetId="1" r:id="rId1"/>
  </sheets>
  <definedNames>
    <definedName name="_xlnm._FilterDatabase" localSheetId="0" hidden="1">'Протокол итогов ЗЦП'!$A$19:$M$55</definedName>
    <definedName name="_xlnm.Print_Area" localSheetId="0">'Протокол итогов ЗЦП'!$A$1:$M$77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1" l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B61" i="1"/>
  <c r="B60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24" i="1"/>
  <c r="K23" i="1"/>
  <c r="I25" i="1"/>
  <c r="I26" i="1"/>
  <c r="I27" i="1"/>
  <c r="I29" i="1"/>
  <c r="I30" i="1"/>
  <c r="I31" i="1"/>
  <c r="I32" i="1"/>
  <c r="I33" i="1"/>
  <c r="I34" i="1"/>
  <c r="I35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24" i="1"/>
  <c r="I2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B72" i="1"/>
  <c r="G25" i="1"/>
  <c r="G24" i="1"/>
  <c r="F73" i="1" l="1"/>
  <c r="F72" i="1"/>
  <c r="K55" i="1"/>
  <c r="I55" i="1"/>
  <c r="B67" i="1"/>
  <c r="J21" i="1" l="1"/>
  <c r="B66" i="1" l="1"/>
  <c r="G23" i="1" l="1"/>
  <c r="G55" i="1" s="1"/>
  <c r="H21" i="1" l="1"/>
</calcChain>
</file>

<file path=xl/sharedStrings.xml><?xml version="1.0" encoding="utf-8"?>
<sst xmlns="http://schemas.openxmlformats.org/spreadsheetml/2006/main" count="185" uniqueCount="106">
  <si>
    <t>№</t>
  </si>
  <si>
    <t>Наименование</t>
  </si>
  <si>
    <t>Техническая спецификация</t>
  </si>
  <si>
    <t>Ед.изм</t>
  </si>
  <si>
    <t>Городская поликлиника №4</t>
  </si>
  <si>
    <t>Итоги  (победитель)</t>
  </si>
  <si>
    <t>Количество</t>
  </si>
  <si>
    <t>Цена за единицу</t>
  </si>
  <si>
    <t>Сумма</t>
  </si>
  <si>
    <t>Секретарь: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</si>
  <si>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</si>
  <si>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</si>
  <si>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</si>
  <si>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</si>
  <si>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</si>
  <si>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</si>
  <si>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</si>
  <si>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</si>
  <si>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</si>
  <si>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Содержания конвертов на соответствия к квалификационным требованиям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</si>
  <si>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</si>
  <si>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>Заключение касательно документов по закупу :</t>
  </si>
  <si>
    <t>Итого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</si>
  <si>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КГП на ПХВ «Городская поликлиника №4» УОЗ города Алматы.</t>
    </r>
  </si>
  <si>
    <t>_____________________________________Бекетов Д.М</t>
  </si>
  <si>
    <t>Присутствовавшие при процедуре вскрытия конвертов:</t>
  </si>
  <si>
    <t>Наименование потенциального поставщика</t>
  </si>
  <si>
    <t xml:space="preserve">ФИО участника </t>
  </si>
  <si>
    <t>Адрес заказчика (организатора) закупок: город Алматы, микрорайон Орбита-3, дом 12 . (кабинет 403 )</t>
  </si>
  <si>
    <t>Соответствует требованиям запроса ценовых предложений</t>
  </si>
  <si>
    <t>Основание</t>
  </si>
  <si>
    <t>об итогах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способом «Запроса ценовых предложений», согласно Приказа Министра здравоохранения Республики Казахстан от 7 июня 2023 года № 110.</t>
  </si>
  <si>
    <t>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</t>
  </si>
  <si>
    <t>Глава 3 п 78</t>
  </si>
  <si>
    <t>Р-р Калия йодид</t>
  </si>
  <si>
    <t>3%-200,0 мл</t>
  </si>
  <si>
    <t>флакон</t>
  </si>
  <si>
    <t>5% 200,0 мл</t>
  </si>
  <si>
    <t>Р-р Эуфиллина</t>
  </si>
  <si>
    <t>1%-200,0 мл</t>
  </si>
  <si>
    <t>0,5%-200,0 мл</t>
  </si>
  <si>
    <t>Р-р Магния сульфат</t>
  </si>
  <si>
    <t>5%-200,0 мл</t>
  </si>
  <si>
    <t>Р-р Левомицитина</t>
  </si>
  <si>
    <t>0,25%-10,0 гл.кап.</t>
  </si>
  <si>
    <t>Р-р Натрия хлорид</t>
  </si>
  <si>
    <t>10%-400,0 стер</t>
  </si>
  <si>
    <t>Р-р Натрия Бромида</t>
  </si>
  <si>
    <t>1 % - 200,0 мл</t>
  </si>
  <si>
    <t>3 % - 200,0 мл</t>
  </si>
  <si>
    <t>Р-р Кальция Хлорида</t>
  </si>
  <si>
    <t>5 % - 200 мл</t>
  </si>
  <si>
    <t>10 % - 200 мл</t>
  </si>
  <si>
    <t>Р-р Хлоргекседин</t>
  </si>
  <si>
    <t>0,5%- 200,0 спирт</t>
  </si>
  <si>
    <t>Р-р Борной к-ты спирт</t>
  </si>
  <si>
    <t>3%-50,0 мл</t>
  </si>
  <si>
    <t>Р-р Йод спиртовый</t>
  </si>
  <si>
    <t>2% 500,0 мл</t>
  </si>
  <si>
    <t>Р-р Калия перманганата</t>
  </si>
  <si>
    <t>7,5 % - 100,0 мл</t>
  </si>
  <si>
    <t>Р-р Уксусной к-ты</t>
  </si>
  <si>
    <t>3%-100,0 мл</t>
  </si>
  <si>
    <t>2%-1 л</t>
  </si>
  <si>
    <t>литр</t>
  </si>
  <si>
    <t>Р-р Аммиака</t>
  </si>
  <si>
    <t>10 % - 200,0 мл</t>
  </si>
  <si>
    <t>Р-р Люголя с глицерином</t>
  </si>
  <si>
    <t>3 % - 50,0 мл</t>
  </si>
  <si>
    <t>Р-р Люголя водный</t>
  </si>
  <si>
    <t>3 % - 100,0 мл</t>
  </si>
  <si>
    <t>Р-р Фурациллина</t>
  </si>
  <si>
    <t>0,02%-200,0 стер</t>
  </si>
  <si>
    <t>Формалин</t>
  </si>
  <si>
    <t>10%-100,0 мл</t>
  </si>
  <si>
    <t>25%-100,0 мл</t>
  </si>
  <si>
    <t>Перекись вод</t>
  </si>
  <si>
    <t>Перекись водорода</t>
  </si>
  <si>
    <t>3%-500,0 мл</t>
  </si>
  <si>
    <t>6 % 500,0 мл</t>
  </si>
  <si>
    <t>6% 1  л</t>
  </si>
  <si>
    <t>Вазелин</t>
  </si>
  <si>
    <t>100,0 г</t>
  </si>
  <si>
    <t>банка</t>
  </si>
  <si>
    <t>Новокаин</t>
  </si>
  <si>
    <t>0,5 % - 100,0 мл</t>
  </si>
  <si>
    <t>Мазь Левомиколь</t>
  </si>
  <si>
    <t>100 г</t>
  </si>
  <si>
    <t>Мазь Метилуроциловая</t>
  </si>
  <si>
    <t>10 % - 100 г</t>
  </si>
  <si>
    <t xml:space="preserve">Краска для тонометрии </t>
  </si>
  <si>
    <t>краска для тонометрии с колларголом 10,0</t>
  </si>
  <si>
    <t>ТОО "Жайик-AS"</t>
  </si>
  <si>
    <t>ТОО "S&amp;P Pharma Holding"</t>
  </si>
  <si>
    <t>13.02.2024г 09:10 мин</t>
  </si>
  <si>
    <t>13.02.2024г 09:16 мин</t>
  </si>
  <si>
    <t>Шалова С.С</t>
  </si>
  <si>
    <t>Рахова Ж.Ш.</t>
  </si>
  <si>
    <t>Экономист</t>
  </si>
  <si>
    <t>г.Алматы, пр. Гагарина, д. 10</t>
  </si>
  <si>
    <t>г.Алматы, м-н. Таугуль-2, д. 30/4</t>
  </si>
  <si>
    <t>Протокол итогов №2</t>
  </si>
  <si>
    <r>
      <t>Дата  протокола: 13</t>
    </r>
    <r>
      <rPr>
        <b/>
        <sz val="9"/>
        <rFont val="Times New Roman"/>
        <family val="1"/>
        <charset val="204"/>
      </rPr>
      <t>.02.2024 г, время: 12 часов 00 минут</t>
    </r>
  </si>
  <si>
    <t>№ закупки:2</t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</si>
  <si>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06.02</t>
    </r>
    <r>
      <rPr>
        <b/>
        <sz val="9"/>
        <rFont val="Times New Roman"/>
        <family val="1"/>
        <charset val="204"/>
      </rPr>
      <t>.2024 г. с 09:00 ч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</si>
  <si>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13.02.2024 г, до 09:30 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</si>
</sst>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1" applyFont="1"/>
    <xf numFmtId="3" fontId="3" fillId="0" borderId="0" xfId="1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0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13" fillId="0" borderId="3" xfId="1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166" fontId="3" fillId="0" borderId="3" xfId="6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13" fillId="0" borderId="30" xfId="1" applyFont="1" applyBorder="1" applyAlignment="1">
      <alignment vertical="top" wrapText="1"/>
    </xf>
    <xf numFmtId="0" fontId="3" fillId="0" borderId="27" xfId="0" applyFont="1" applyBorder="1" applyAlignment="1">
      <alignment horizontal="center" vertical="center"/>
    </xf>
    <xf numFmtId="166" fontId="3" fillId="0" borderId="37" xfId="6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Excel Built-in Normal" xfId="7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  <cellStyle name="Финансовый" xfId="6" builtinId="3"/>
    <cellStyle name="Финансовый 2" xfId="4" xr:uid="{00000000-0005-0000-0000-000006000000}"/>
    <cellStyle name="Финансовый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88</xdr:row>
      <xdr:rowOff>135136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91</xdr:row>
      <xdr:rowOff>127463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54</xdr:row>
      <xdr:rowOff>0</xdr:rowOff>
    </xdr:from>
    <xdr:to>
      <xdr:col>1</xdr:col>
      <xdr:colOff>1800225</xdr:colOff>
      <xdr:row>89</xdr:row>
      <xdr:rowOff>119833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V82"/>
  <sheetViews>
    <sheetView tabSelected="1" view="pageBreakPreview" zoomScale="115" zoomScaleNormal="40" zoomScaleSheetLayoutView="115" workbookViewId="0">
      <selection activeCell="A13" sqref="A13"/>
    </sheetView>
  </sheetViews>
  <sheetFormatPr defaultColWidth="9.140625" defaultRowHeight="12" x14ac:dyDescent="0.2"/>
  <cols>
    <col min="1" max="1" width="5.85546875" style="1" customWidth="1"/>
    <col min="2" max="2" width="33.140625" style="1" customWidth="1"/>
    <col min="3" max="3" width="47.85546875" style="1" customWidth="1"/>
    <col min="4" max="4" width="8.42578125" style="1" customWidth="1"/>
    <col min="5" max="5" width="10.5703125" style="1" customWidth="1"/>
    <col min="6" max="6" width="15" style="1" bestFit="1" customWidth="1"/>
    <col min="7" max="11" width="13.42578125" style="1" customWidth="1"/>
    <col min="12" max="12" width="24.42578125" style="8" customWidth="1"/>
    <col min="13" max="13" width="20.140625" style="8" customWidth="1"/>
    <col min="14" max="14" width="25.5703125" style="8" customWidth="1"/>
    <col min="15" max="15" width="14.140625" style="8" customWidth="1"/>
    <col min="16" max="16" width="14.140625" style="15" customWidth="1"/>
    <col min="17" max="18" width="14.140625" style="8" customWidth="1"/>
    <col min="19" max="19" width="16.5703125" style="8" customWidth="1"/>
    <col min="20" max="20" width="14.42578125" style="1" customWidth="1"/>
    <col min="21" max="21" width="14.7109375" style="1" customWidth="1"/>
    <col min="22" max="22" width="15.42578125" style="1" customWidth="1"/>
    <col min="23" max="16384" width="9.140625" style="1"/>
  </cols>
  <sheetData>
    <row r="2" spans="1:22" ht="15" customHeight="1" x14ac:dyDescent="0.2">
      <c r="A2" s="103" t="s">
        <v>101</v>
      </c>
      <c r="B2" s="103"/>
      <c r="C2" s="103"/>
      <c r="D2" s="103"/>
      <c r="E2" s="103"/>
      <c r="F2" s="103"/>
      <c r="G2" s="103"/>
      <c r="H2" s="103"/>
      <c r="I2" s="103"/>
      <c r="J2" s="48"/>
      <c r="K2" s="48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</row>
    <row r="3" spans="1:22" ht="45" customHeight="1" x14ac:dyDescent="0.2">
      <c r="A3" s="104" t="s">
        <v>31</v>
      </c>
      <c r="B3" s="104"/>
      <c r="C3" s="104"/>
      <c r="D3" s="104"/>
      <c r="E3" s="104"/>
      <c r="F3" s="104"/>
      <c r="G3" s="104"/>
      <c r="H3" s="104"/>
      <c r="I3" s="104"/>
      <c r="J3" s="49"/>
      <c r="K3" s="49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8" customHeight="1" x14ac:dyDescent="0.2">
      <c r="A4" s="105" t="s">
        <v>102</v>
      </c>
      <c r="B4" s="105"/>
      <c r="C4" s="105"/>
      <c r="D4" s="105"/>
      <c r="E4" s="32"/>
      <c r="F4" s="32"/>
      <c r="G4" s="32"/>
      <c r="H4" s="32"/>
      <c r="I4" s="32"/>
      <c r="J4" s="32"/>
      <c r="K4" s="32"/>
      <c r="L4" s="33"/>
      <c r="M4" s="33"/>
      <c r="N4" s="13"/>
      <c r="O4" s="13"/>
      <c r="P4" s="13"/>
      <c r="Q4" s="1"/>
      <c r="R4" s="1"/>
      <c r="S4" s="1"/>
    </row>
    <row r="5" spans="1:22" ht="15" customHeight="1" x14ac:dyDescent="0.2">
      <c r="A5" s="106" t="s">
        <v>103</v>
      </c>
      <c r="B5" s="106"/>
      <c r="C5" s="106"/>
      <c r="D5" s="14"/>
    </row>
    <row r="6" spans="1:22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15" customHeight="1" x14ac:dyDescent="0.2">
      <c r="A7" s="83" t="s">
        <v>104</v>
      </c>
      <c r="B7" s="83"/>
      <c r="C7" s="83"/>
      <c r="D7" s="83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4"/>
      <c r="Q7" s="18"/>
      <c r="R7" s="18"/>
      <c r="S7" s="18"/>
      <c r="T7" s="17"/>
      <c r="U7" s="17"/>
    </row>
    <row r="8" spans="1:22" ht="15" customHeight="1" x14ac:dyDescent="0.2">
      <c r="A8" s="83" t="s">
        <v>105</v>
      </c>
      <c r="B8" s="83"/>
      <c r="C8" s="83"/>
      <c r="D8" s="83"/>
    </row>
    <row r="9" spans="1:22" ht="15" customHeight="1" x14ac:dyDescent="0.2">
      <c r="A9" s="83" t="s">
        <v>23</v>
      </c>
      <c r="B9" s="83"/>
      <c r="C9" s="83"/>
      <c r="D9" s="83"/>
      <c r="E9" s="83"/>
      <c r="F9" s="83"/>
      <c r="G9" s="83"/>
      <c r="H9" s="83"/>
      <c r="I9" s="83"/>
      <c r="J9" s="17"/>
      <c r="K9" s="17"/>
    </row>
    <row r="10" spans="1:22" ht="15" customHeight="1" x14ac:dyDescent="0.2">
      <c r="A10" s="84" t="s">
        <v>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19"/>
      <c r="O10" s="19"/>
      <c r="P10" s="20"/>
      <c r="Q10" s="19"/>
      <c r="R10" s="19"/>
      <c r="T10" s="82"/>
      <c r="U10" s="82"/>
      <c r="V10" s="82"/>
    </row>
    <row r="11" spans="1:22" ht="15" customHeight="1" x14ac:dyDescent="0.2">
      <c r="A11" s="7"/>
      <c r="B11" s="7"/>
    </row>
    <row r="12" spans="1:22" ht="41.25" customHeight="1" thickBot="1" x14ac:dyDescent="0.25">
      <c r="A12" s="86" t="s">
        <v>32</v>
      </c>
      <c r="B12" s="86"/>
      <c r="C12" s="86"/>
      <c r="D12" s="86"/>
      <c r="E12" s="86"/>
      <c r="F12" s="86"/>
      <c r="G12" s="86"/>
      <c r="H12" s="86"/>
      <c r="I12" s="86"/>
      <c r="J12" s="50"/>
      <c r="K12" s="50"/>
    </row>
    <row r="13" spans="1:22" ht="15" customHeight="1" x14ac:dyDescent="0.2">
      <c r="A13" s="7"/>
      <c r="B13" s="7"/>
    </row>
    <row r="14" spans="1:22" ht="12" customHeight="1" x14ac:dyDescent="0.2">
      <c r="A14" s="87" t="s">
        <v>17</v>
      </c>
      <c r="B14" s="87"/>
      <c r="C14" s="87"/>
      <c r="D14" s="87"/>
      <c r="E14" s="87"/>
      <c r="F14" s="87"/>
      <c r="G14" s="87"/>
      <c r="H14" s="87"/>
      <c r="I14" s="87"/>
      <c r="J14" s="29"/>
      <c r="K14" s="29"/>
    </row>
    <row r="15" spans="1:22" ht="27.75" customHeight="1" x14ac:dyDescent="0.2">
      <c r="A15" s="21" t="s">
        <v>0</v>
      </c>
      <c r="B15" s="25" t="s">
        <v>15</v>
      </c>
      <c r="C15" s="25" t="s">
        <v>16</v>
      </c>
    </row>
    <row r="16" spans="1:22" ht="15" customHeight="1" x14ac:dyDescent="0.2">
      <c r="A16" s="25">
        <v>1</v>
      </c>
      <c r="B16" s="21" t="s">
        <v>93</v>
      </c>
      <c r="C16" s="25" t="s">
        <v>94</v>
      </c>
    </row>
    <row r="17" spans="1:21" ht="15" customHeight="1" x14ac:dyDescent="0.2">
      <c r="A17" s="25">
        <v>2</v>
      </c>
      <c r="B17" s="21" t="s">
        <v>92</v>
      </c>
      <c r="C17" s="72" t="s">
        <v>95</v>
      </c>
    </row>
    <row r="18" spans="1:21" ht="15" customHeight="1" x14ac:dyDescent="0.2">
      <c r="A18" s="29"/>
      <c r="B18" s="29"/>
      <c r="C18" s="29"/>
    </row>
    <row r="19" spans="1:21" ht="15" customHeight="1" thickBot="1" x14ac:dyDescent="0.25">
      <c r="A19" s="7" t="s">
        <v>18</v>
      </c>
      <c r="B19" s="7"/>
    </row>
    <row r="20" spans="1:21" ht="44.25" customHeight="1" thickBot="1" x14ac:dyDescent="0.25">
      <c r="A20" s="88" t="s">
        <v>0</v>
      </c>
      <c r="B20" s="88" t="s">
        <v>1</v>
      </c>
      <c r="C20" s="113" t="s">
        <v>2</v>
      </c>
      <c r="D20" s="98" t="s">
        <v>3</v>
      </c>
      <c r="E20" s="95" t="s">
        <v>4</v>
      </c>
      <c r="F20" s="96"/>
      <c r="G20" s="97"/>
      <c r="H20" s="109" t="s">
        <v>15</v>
      </c>
      <c r="I20" s="110"/>
      <c r="J20" s="110"/>
      <c r="K20" s="111"/>
      <c r="L20" s="75" t="s">
        <v>5</v>
      </c>
      <c r="M20" s="75" t="s">
        <v>30</v>
      </c>
      <c r="P20" s="8"/>
      <c r="R20" s="15"/>
      <c r="T20" s="8"/>
      <c r="U20" s="8"/>
    </row>
    <row r="21" spans="1:21" ht="34.15" customHeight="1" x14ac:dyDescent="0.2">
      <c r="A21" s="89"/>
      <c r="B21" s="89"/>
      <c r="C21" s="114"/>
      <c r="D21" s="99"/>
      <c r="E21" s="93" t="s">
        <v>6</v>
      </c>
      <c r="F21" s="107" t="s">
        <v>7</v>
      </c>
      <c r="G21" s="91" t="s">
        <v>8</v>
      </c>
      <c r="H21" s="101" t="str">
        <f>B16</f>
        <v>ТОО "S&amp;P Pharma Holding"</v>
      </c>
      <c r="I21" s="102"/>
      <c r="J21" s="101" t="str">
        <f>B17</f>
        <v>ТОО "Жайик-AS"</v>
      </c>
      <c r="K21" s="102"/>
      <c r="L21" s="76"/>
      <c r="M21" s="76"/>
      <c r="N21" s="1"/>
      <c r="O21" s="1"/>
      <c r="P21" s="22"/>
      <c r="Q21" s="22"/>
      <c r="R21" s="22"/>
      <c r="S21" s="22"/>
      <c r="T21" s="23"/>
      <c r="U21" s="9"/>
    </row>
    <row r="22" spans="1:21" ht="12.75" thickBot="1" x14ac:dyDescent="0.25">
      <c r="A22" s="90"/>
      <c r="B22" s="90"/>
      <c r="C22" s="115"/>
      <c r="D22" s="100"/>
      <c r="E22" s="94"/>
      <c r="F22" s="108"/>
      <c r="G22" s="92"/>
      <c r="H22" s="51" t="s">
        <v>7</v>
      </c>
      <c r="I22" s="52" t="s">
        <v>8</v>
      </c>
      <c r="J22" s="51" t="s">
        <v>7</v>
      </c>
      <c r="K22" s="52" t="s">
        <v>8</v>
      </c>
      <c r="L22" s="112"/>
      <c r="M22" s="76"/>
      <c r="N22" s="23"/>
      <c r="O22" s="22"/>
      <c r="P22" s="10"/>
      <c r="Q22" s="23"/>
      <c r="R22" s="1"/>
      <c r="S22" s="1"/>
    </row>
    <row r="23" spans="1:21" x14ac:dyDescent="0.2">
      <c r="A23" s="40">
        <v>1</v>
      </c>
      <c r="B23" s="47" t="s">
        <v>34</v>
      </c>
      <c r="C23" s="41" t="s">
        <v>35</v>
      </c>
      <c r="D23" s="37" t="s">
        <v>36</v>
      </c>
      <c r="E23" s="44">
        <v>50</v>
      </c>
      <c r="F23" s="45">
        <v>675</v>
      </c>
      <c r="G23" s="46">
        <f t="shared" ref="G23" si="0">E23*F23</f>
        <v>33750</v>
      </c>
      <c r="H23" s="42">
        <v>478</v>
      </c>
      <c r="I23" s="57">
        <f>E23*H23</f>
        <v>23900</v>
      </c>
      <c r="J23" s="42">
        <v>518</v>
      </c>
      <c r="K23" s="57">
        <f>E23*J23</f>
        <v>25900</v>
      </c>
      <c r="L23" s="69" t="str">
        <f>B16</f>
        <v>ТОО "S&amp;P Pharma Holding"</v>
      </c>
      <c r="M23" s="74" t="s">
        <v>33</v>
      </c>
      <c r="N23" s="23"/>
      <c r="O23" s="22"/>
      <c r="P23" s="10"/>
      <c r="Q23" s="23"/>
      <c r="R23" s="1"/>
      <c r="S23" s="1"/>
    </row>
    <row r="24" spans="1:21" x14ac:dyDescent="0.2">
      <c r="A24" s="62">
        <v>2</v>
      </c>
      <c r="B24" s="63" t="s">
        <v>34</v>
      </c>
      <c r="C24" s="64" t="s">
        <v>37</v>
      </c>
      <c r="D24" s="65" t="s">
        <v>36</v>
      </c>
      <c r="E24" s="66">
        <v>36</v>
      </c>
      <c r="F24" s="45">
        <v>800</v>
      </c>
      <c r="G24" s="46">
        <f>E24*F24</f>
        <v>28800</v>
      </c>
      <c r="H24" s="67">
        <v>724</v>
      </c>
      <c r="I24" s="68">
        <f>E24*H24</f>
        <v>26064</v>
      </c>
      <c r="J24" s="67">
        <v>740</v>
      </c>
      <c r="K24" s="68">
        <f>E24*J24</f>
        <v>26640</v>
      </c>
      <c r="L24" s="70" t="str">
        <f>B16</f>
        <v>ТОО "S&amp;P Pharma Holding"</v>
      </c>
      <c r="M24" s="61" t="s">
        <v>33</v>
      </c>
      <c r="N24" s="60"/>
      <c r="O24" s="22"/>
      <c r="P24" s="10"/>
      <c r="Q24" s="60"/>
      <c r="R24" s="1"/>
      <c r="S24" s="1"/>
    </row>
    <row r="25" spans="1:21" x14ac:dyDescent="0.2">
      <c r="A25" s="62">
        <v>3</v>
      </c>
      <c r="B25" s="63" t="s">
        <v>38</v>
      </c>
      <c r="C25" s="64" t="s">
        <v>39</v>
      </c>
      <c r="D25" s="65" t="s">
        <v>36</v>
      </c>
      <c r="E25" s="66">
        <v>72</v>
      </c>
      <c r="F25" s="45">
        <v>690</v>
      </c>
      <c r="G25" s="46">
        <f t="shared" ref="G25:G54" si="1">E25*F25</f>
        <v>49680</v>
      </c>
      <c r="H25" s="67">
        <v>283</v>
      </c>
      <c r="I25" s="68">
        <f t="shared" ref="I25:I54" si="2">E25*H25</f>
        <v>20376</v>
      </c>
      <c r="J25" s="67">
        <v>245</v>
      </c>
      <c r="K25" s="68">
        <f t="shared" ref="K25:K54" si="3">E25*J25</f>
        <v>17640</v>
      </c>
      <c r="L25" s="70" t="str">
        <f>B17</f>
        <v>ТОО "Жайик-AS"</v>
      </c>
      <c r="M25" s="74" t="s">
        <v>33</v>
      </c>
      <c r="N25" s="60"/>
      <c r="O25" s="22"/>
      <c r="P25" s="10"/>
      <c r="Q25" s="60"/>
      <c r="R25" s="1"/>
      <c r="S25" s="1"/>
    </row>
    <row r="26" spans="1:21" x14ac:dyDescent="0.2">
      <c r="A26" s="40">
        <v>4</v>
      </c>
      <c r="B26" s="63" t="s">
        <v>38</v>
      </c>
      <c r="C26" s="64" t="s">
        <v>40</v>
      </c>
      <c r="D26" s="65" t="s">
        <v>36</v>
      </c>
      <c r="E26" s="66">
        <v>72</v>
      </c>
      <c r="F26" s="45">
        <v>634</v>
      </c>
      <c r="G26" s="46">
        <f t="shared" si="1"/>
        <v>45648</v>
      </c>
      <c r="H26" s="67">
        <v>208</v>
      </c>
      <c r="I26" s="68">
        <f t="shared" si="2"/>
        <v>14976</v>
      </c>
      <c r="J26" s="67">
        <v>180</v>
      </c>
      <c r="K26" s="68">
        <f t="shared" si="3"/>
        <v>12960</v>
      </c>
      <c r="L26" s="70" t="str">
        <f>B17</f>
        <v>ТОО "Жайик-AS"</v>
      </c>
      <c r="M26" s="74" t="s">
        <v>33</v>
      </c>
      <c r="N26" s="73"/>
      <c r="O26" s="22"/>
      <c r="P26" s="10"/>
      <c r="Q26" s="73"/>
      <c r="R26" s="1"/>
      <c r="S26" s="1"/>
    </row>
    <row r="27" spans="1:21" x14ac:dyDescent="0.2">
      <c r="A27" s="62">
        <v>5</v>
      </c>
      <c r="B27" s="63" t="s">
        <v>41</v>
      </c>
      <c r="C27" s="64" t="s">
        <v>42</v>
      </c>
      <c r="D27" s="65" t="s">
        <v>36</v>
      </c>
      <c r="E27" s="66">
        <v>72</v>
      </c>
      <c r="F27" s="45">
        <v>400</v>
      </c>
      <c r="G27" s="46">
        <f t="shared" si="1"/>
        <v>28800</v>
      </c>
      <c r="H27" s="67">
        <v>237</v>
      </c>
      <c r="I27" s="68">
        <f t="shared" si="2"/>
        <v>17064</v>
      </c>
      <c r="J27" s="67">
        <v>210</v>
      </c>
      <c r="K27" s="68">
        <f t="shared" si="3"/>
        <v>15120</v>
      </c>
      <c r="L27" s="70" t="str">
        <f>B17</f>
        <v>ТОО "Жайик-AS"</v>
      </c>
      <c r="M27" s="74" t="s">
        <v>33</v>
      </c>
      <c r="N27" s="73"/>
      <c r="O27" s="22"/>
      <c r="P27" s="10"/>
      <c r="Q27" s="73"/>
      <c r="R27" s="1"/>
      <c r="S27" s="1"/>
    </row>
    <row r="28" spans="1:21" x14ac:dyDescent="0.2">
      <c r="A28" s="62">
        <v>6</v>
      </c>
      <c r="B28" s="63" t="s">
        <v>43</v>
      </c>
      <c r="C28" s="64" t="s">
        <v>44</v>
      </c>
      <c r="D28" s="65" t="s">
        <v>36</v>
      </c>
      <c r="E28" s="66">
        <v>150</v>
      </c>
      <c r="F28" s="45">
        <v>260</v>
      </c>
      <c r="G28" s="46">
        <f t="shared" si="1"/>
        <v>39000</v>
      </c>
      <c r="H28" s="67"/>
      <c r="I28" s="68"/>
      <c r="J28" s="67">
        <v>210</v>
      </c>
      <c r="K28" s="68">
        <f t="shared" si="3"/>
        <v>31500</v>
      </c>
      <c r="L28" s="70" t="str">
        <f>B17</f>
        <v>ТОО "Жайик-AS"</v>
      </c>
      <c r="M28" s="74" t="s">
        <v>33</v>
      </c>
      <c r="N28" s="73"/>
      <c r="O28" s="22"/>
      <c r="P28" s="10"/>
      <c r="Q28" s="73"/>
      <c r="R28" s="1"/>
      <c r="S28" s="1"/>
    </row>
    <row r="29" spans="1:21" x14ac:dyDescent="0.2">
      <c r="A29" s="40">
        <v>7</v>
      </c>
      <c r="B29" s="63" t="s">
        <v>45</v>
      </c>
      <c r="C29" s="64" t="s">
        <v>46</v>
      </c>
      <c r="D29" s="65" t="s">
        <v>36</v>
      </c>
      <c r="E29" s="66">
        <v>250</v>
      </c>
      <c r="F29" s="45">
        <v>718</v>
      </c>
      <c r="G29" s="46">
        <f t="shared" si="1"/>
        <v>179500</v>
      </c>
      <c r="H29" s="67">
        <v>209</v>
      </c>
      <c r="I29" s="68">
        <f t="shared" si="2"/>
        <v>52250</v>
      </c>
      <c r="J29" s="67">
        <v>176</v>
      </c>
      <c r="K29" s="68">
        <f t="shared" si="3"/>
        <v>44000</v>
      </c>
      <c r="L29" s="70" t="str">
        <f>B17</f>
        <v>ТОО "Жайик-AS"</v>
      </c>
      <c r="M29" s="74" t="s">
        <v>33</v>
      </c>
      <c r="N29" s="73"/>
      <c r="O29" s="22"/>
      <c r="P29" s="10"/>
      <c r="Q29" s="73"/>
      <c r="R29" s="1"/>
      <c r="S29" s="1"/>
    </row>
    <row r="30" spans="1:21" x14ac:dyDescent="0.2">
      <c r="A30" s="62">
        <v>8</v>
      </c>
      <c r="B30" s="63" t="s">
        <v>47</v>
      </c>
      <c r="C30" s="64" t="s">
        <v>48</v>
      </c>
      <c r="D30" s="65" t="s">
        <v>36</v>
      </c>
      <c r="E30" s="66">
        <v>50</v>
      </c>
      <c r="F30" s="45">
        <v>332</v>
      </c>
      <c r="G30" s="46">
        <f t="shared" si="1"/>
        <v>16600</v>
      </c>
      <c r="H30" s="67">
        <v>149</v>
      </c>
      <c r="I30" s="68">
        <f t="shared" si="2"/>
        <v>7450</v>
      </c>
      <c r="J30" s="67">
        <v>155</v>
      </c>
      <c r="K30" s="68">
        <f t="shared" si="3"/>
        <v>7750</v>
      </c>
      <c r="L30" s="70" t="str">
        <f>B16</f>
        <v>ТОО "S&amp;P Pharma Holding"</v>
      </c>
      <c r="M30" s="74" t="s">
        <v>33</v>
      </c>
      <c r="N30" s="73"/>
      <c r="O30" s="22"/>
      <c r="P30" s="10"/>
      <c r="Q30" s="73"/>
      <c r="R30" s="1"/>
      <c r="S30" s="1"/>
    </row>
    <row r="31" spans="1:21" x14ac:dyDescent="0.2">
      <c r="A31" s="62">
        <v>9</v>
      </c>
      <c r="B31" s="63" t="s">
        <v>47</v>
      </c>
      <c r="C31" s="64" t="s">
        <v>49</v>
      </c>
      <c r="D31" s="65" t="s">
        <v>36</v>
      </c>
      <c r="E31" s="66">
        <v>90</v>
      </c>
      <c r="F31" s="45">
        <v>440</v>
      </c>
      <c r="G31" s="46">
        <f t="shared" si="1"/>
        <v>39600</v>
      </c>
      <c r="H31" s="67">
        <v>210</v>
      </c>
      <c r="I31" s="68">
        <f t="shared" si="2"/>
        <v>18900</v>
      </c>
      <c r="J31" s="67">
        <v>180</v>
      </c>
      <c r="K31" s="68">
        <f t="shared" si="3"/>
        <v>16200</v>
      </c>
      <c r="L31" s="70" t="str">
        <f>B17</f>
        <v>ТОО "Жайик-AS"</v>
      </c>
      <c r="M31" s="74" t="s">
        <v>33</v>
      </c>
      <c r="N31" s="73"/>
      <c r="O31" s="22"/>
      <c r="P31" s="10"/>
      <c r="Q31" s="73"/>
      <c r="R31" s="1"/>
      <c r="S31" s="1"/>
    </row>
    <row r="32" spans="1:21" x14ac:dyDescent="0.2">
      <c r="A32" s="40">
        <v>10</v>
      </c>
      <c r="B32" s="63" t="s">
        <v>50</v>
      </c>
      <c r="C32" s="64" t="s">
        <v>51</v>
      </c>
      <c r="D32" s="65" t="s">
        <v>36</v>
      </c>
      <c r="E32" s="66">
        <v>36</v>
      </c>
      <c r="F32" s="45">
        <v>397</v>
      </c>
      <c r="G32" s="46">
        <f t="shared" si="1"/>
        <v>14292</v>
      </c>
      <c r="H32" s="67">
        <v>185</v>
      </c>
      <c r="I32" s="68">
        <f t="shared" si="2"/>
        <v>6660</v>
      </c>
      <c r="J32" s="67">
        <v>150</v>
      </c>
      <c r="K32" s="68">
        <f t="shared" si="3"/>
        <v>5400</v>
      </c>
      <c r="L32" s="70" t="str">
        <f>B17</f>
        <v>ТОО "Жайик-AS"</v>
      </c>
      <c r="M32" s="74" t="s">
        <v>33</v>
      </c>
      <c r="N32" s="73"/>
      <c r="O32" s="22"/>
      <c r="P32" s="10"/>
      <c r="Q32" s="73"/>
      <c r="R32" s="1"/>
      <c r="S32" s="1"/>
    </row>
    <row r="33" spans="1:19" x14ac:dyDescent="0.2">
      <c r="A33" s="62">
        <v>11</v>
      </c>
      <c r="B33" s="63" t="s">
        <v>50</v>
      </c>
      <c r="C33" s="64" t="s">
        <v>52</v>
      </c>
      <c r="D33" s="65" t="s">
        <v>36</v>
      </c>
      <c r="E33" s="66">
        <v>144</v>
      </c>
      <c r="F33" s="45">
        <v>387</v>
      </c>
      <c r="G33" s="46">
        <f t="shared" si="1"/>
        <v>55728</v>
      </c>
      <c r="H33" s="67">
        <v>240</v>
      </c>
      <c r="I33" s="68">
        <f t="shared" si="2"/>
        <v>34560</v>
      </c>
      <c r="J33" s="67">
        <v>180</v>
      </c>
      <c r="K33" s="68">
        <f t="shared" si="3"/>
        <v>25920</v>
      </c>
      <c r="L33" s="70" t="str">
        <f>B17</f>
        <v>ТОО "Жайик-AS"</v>
      </c>
      <c r="M33" s="74" t="s">
        <v>33</v>
      </c>
      <c r="N33" s="73"/>
      <c r="O33" s="22"/>
      <c r="P33" s="10"/>
      <c r="Q33" s="73"/>
      <c r="R33" s="1"/>
      <c r="S33" s="1"/>
    </row>
    <row r="34" spans="1:19" x14ac:dyDescent="0.2">
      <c r="A34" s="62">
        <v>12</v>
      </c>
      <c r="B34" s="63" t="s">
        <v>53</v>
      </c>
      <c r="C34" s="64" t="s">
        <v>54</v>
      </c>
      <c r="D34" s="65" t="s">
        <v>36</v>
      </c>
      <c r="E34" s="66">
        <v>120</v>
      </c>
      <c r="F34" s="45">
        <v>1120</v>
      </c>
      <c r="G34" s="46">
        <f t="shared" si="1"/>
        <v>134400</v>
      </c>
      <c r="H34" s="67">
        <v>421</v>
      </c>
      <c r="I34" s="68">
        <f t="shared" si="2"/>
        <v>50520</v>
      </c>
      <c r="J34" s="67">
        <v>415</v>
      </c>
      <c r="K34" s="68">
        <f t="shared" si="3"/>
        <v>49800</v>
      </c>
      <c r="L34" s="70" t="str">
        <f>B17</f>
        <v>ТОО "Жайик-AS"</v>
      </c>
      <c r="M34" s="74" t="s">
        <v>33</v>
      </c>
      <c r="N34" s="73"/>
      <c r="O34" s="22"/>
      <c r="P34" s="10"/>
      <c r="Q34" s="73"/>
      <c r="R34" s="1"/>
      <c r="S34" s="1"/>
    </row>
    <row r="35" spans="1:19" x14ac:dyDescent="0.2">
      <c r="A35" s="40">
        <v>13</v>
      </c>
      <c r="B35" s="63" t="s">
        <v>55</v>
      </c>
      <c r="C35" s="64" t="s">
        <v>56</v>
      </c>
      <c r="D35" s="65" t="s">
        <v>36</v>
      </c>
      <c r="E35" s="66">
        <v>60</v>
      </c>
      <c r="F35" s="45">
        <v>455</v>
      </c>
      <c r="G35" s="46">
        <f t="shared" si="1"/>
        <v>27300</v>
      </c>
      <c r="H35" s="67">
        <v>197</v>
      </c>
      <c r="I35" s="68">
        <f t="shared" si="2"/>
        <v>11820</v>
      </c>
      <c r="J35" s="67">
        <v>225</v>
      </c>
      <c r="K35" s="68">
        <f t="shared" si="3"/>
        <v>13500</v>
      </c>
      <c r="L35" s="70" t="str">
        <f>B16</f>
        <v>ТОО "S&amp;P Pharma Holding"</v>
      </c>
      <c r="M35" s="74" t="s">
        <v>33</v>
      </c>
      <c r="N35" s="73"/>
      <c r="O35" s="22"/>
      <c r="P35" s="10"/>
      <c r="Q35" s="73"/>
      <c r="R35" s="1"/>
      <c r="S35" s="1"/>
    </row>
    <row r="36" spans="1:19" x14ac:dyDescent="0.2">
      <c r="A36" s="62">
        <v>14</v>
      </c>
      <c r="B36" s="63" t="s">
        <v>57</v>
      </c>
      <c r="C36" s="64" t="s">
        <v>58</v>
      </c>
      <c r="D36" s="65" t="s">
        <v>36</v>
      </c>
      <c r="E36" s="66">
        <v>5</v>
      </c>
      <c r="F36" s="45">
        <v>2290</v>
      </c>
      <c r="G36" s="46">
        <f t="shared" si="1"/>
        <v>11450</v>
      </c>
      <c r="H36" s="67"/>
      <c r="I36" s="68"/>
      <c r="J36" s="67">
        <v>1890</v>
      </c>
      <c r="K36" s="68">
        <f t="shared" si="3"/>
        <v>9450</v>
      </c>
      <c r="L36" s="70" t="str">
        <f>B17</f>
        <v>ТОО "Жайик-AS"</v>
      </c>
      <c r="M36" s="74" t="s">
        <v>33</v>
      </c>
      <c r="N36" s="73"/>
      <c r="O36" s="22"/>
      <c r="P36" s="10"/>
      <c r="Q36" s="73"/>
      <c r="R36" s="1"/>
      <c r="S36" s="1"/>
    </row>
    <row r="37" spans="1:19" x14ac:dyDescent="0.2">
      <c r="A37" s="62">
        <v>15</v>
      </c>
      <c r="B37" s="63" t="s">
        <v>59</v>
      </c>
      <c r="C37" s="64" t="s">
        <v>60</v>
      </c>
      <c r="D37" s="65" t="s">
        <v>36</v>
      </c>
      <c r="E37" s="66">
        <v>72</v>
      </c>
      <c r="F37" s="45">
        <v>802</v>
      </c>
      <c r="G37" s="46">
        <f t="shared" si="1"/>
        <v>57744</v>
      </c>
      <c r="H37" s="67"/>
      <c r="I37" s="68"/>
      <c r="J37" s="67">
        <v>800</v>
      </c>
      <c r="K37" s="68">
        <f t="shared" si="3"/>
        <v>57600</v>
      </c>
      <c r="L37" s="70" t="str">
        <f>B17</f>
        <v>ТОО "Жайик-AS"</v>
      </c>
      <c r="M37" s="74" t="s">
        <v>33</v>
      </c>
      <c r="N37" s="73"/>
      <c r="O37" s="22"/>
      <c r="P37" s="10"/>
      <c r="Q37" s="73"/>
      <c r="R37" s="1"/>
      <c r="S37" s="1"/>
    </row>
    <row r="38" spans="1:19" x14ac:dyDescent="0.2">
      <c r="A38" s="40">
        <v>16</v>
      </c>
      <c r="B38" s="63" t="s">
        <v>61</v>
      </c>
      <c r="C38" s="64" t="s">
        <v>62</v>
      </c>
      <c r="D38" s="65" t="s">
        <v>36</v>
      </c>
      <c r="E38" s="66">
        <v>50</v>
      </c>
      <c r="F38" s="45">
        <v>316</v>
      </c>
      <c r="G38" s="46">
        <f t="shared" si="1"/>
        <v>15800</v>
      </c>
      <c r="H38" s="67">
        <v>106</v>
      </c>
      <c r="I38" s="68">
        <f t="shared" si="2"/>
        <v>5300</v>
      </c>
      <c r="J38" s="67">
        <v>130</v>
      </c>
      <c r="K38" s="68">
        <f t="shared" si="3"/>
        <v>6500</v>
      </c>
      <c r="L38" s="70" t="str">
        <f>B16</f>
        <v>ТОО "S&amp;P Pharma Holding"</v>
      </c>
      <c r="M38" s="74" t="s">
        <v>33</v>
      </c>
      <c r="N38" s="73"/>
      <c r="O38" s="22"/>
      <c r="P38" s="10"/>
      <c r="Q38" s="73"/>
      <c r="R38" s="1"/>
      <c r="S38" s="1"/>
    </row>
    <row r="39" spans="1:19" x14ac:dyDescent="0.2">
      <c r="A39" s="62">
        <v>17</v>
      </c>
      <c r="B39" s="63" t="s">
        <v>61</v>
      </c>
      <c r="C39" s="64" t="s">
        <v>63</v>
      </c>
      <c r="D39" s="65" t="s">
        <v>64</v>
      </c>
      <c r="E39" s="66">
        <v>11</v>
      </c>
      <c r="F39" s="45">
        <v>735</v>
      </c>
      <c r="G39" s="46">
        <f t="shared" si="1"/>
        <v>8085</v>
      </c>
      <c r="H39" s="67">
        <v>265</v>
      </c>
      <c r="I39" s="68">
        <f t="shared" si="2"/>
        <v>2915</v>
      </c>
      <c r="J39" s="67">
        <v>540</v>
      </c>
      <c r="K39" s="68">
        <f t="shared" si="3"/>
        <v>5940</v>
      </c>
      <c r="L39" s="70" t="str">
        <f>B16</f>
        <v>ТОО "S&amp;P Pharma Holding"</v>
      </c>
      <c r="M39" s="74" t="s">
        <v>33</v>
      </c>
      <c r="N39" s="73"/>
      <c r="O39" s="22"/>
      <c r="P39" s="10"/>
      <c r="Q39" s="73"/>
      <c r="R39" s="1"/>
      <c r="S39" s="1"/>
    </row>
    <row r="40" spans="1:19" x14ac:dyDescent="0.2">
      <c r="A40" s="62">
        <v>18</v>
      </c>
      <c r="B40" s="63" t="s">
        <v>65</v>
      </c>
      <c r="C40" s="64" t="s">
        <v>66</v>
      </c>
      <c r="D40" s="65" t="s">
        <v>36</v>
      </c>
      <c r="E40" s="66">
        <v>50</v>
      </c>
      <c r="F40" s="45">
        <v>440</v>
      </c>
      <c r="G40" s="46">
        <f t="shared" si="1"/>
        <v>22000</v>
      </c>
      <c r="H40" s="67">
        <v>393</v>
      </c>
      <c r="I40" s="68">
        <f t="shared" si="2"/>
        <v>19650</v>
      </c>
      <c r="J40" s="67">
        <v>160</v>
      </c>
      <c r="K40" s="68">
        <f t="shared" si="3"/>
        <v>8000</v>
      </c>
      <c r="L40" s="70" t="str">
        <f>B17</f>
        <v>ТОО "Жайик-AS"</v>
      </c>
      <c r="M40" s="74" t="s">
        <v>33</v>
      </c>
      <c r="N40" s="73"/>
      <c r="O40" s="22"/>
      <c r="P40" s="10"/>
      <c r="Q40" s="73"/>
      <c r="R40" s="1"/>
      <c r="S40" s="1"/>
    </row>
    <row r="41" spans="1:19" x14ac:dyDescent="0.2">
      <c r="A41" s="40">
        <v>19</v>
      </c>
      <c r="B41" s="63" t="s">
        <v>67</v>
      </c>
      <c r="C41" s="64" t="s">
        <v>68</v>
      </c>
      <c r="D41" s="65" t="s">
        <v>36</v>
      </c>
      <c r="E41" s="66">
        <v>40</v>
      </c>
      <c r="F41" s="45">
        <v>741</v>
      </c>
      <c r="G41" s="46">
        <f t="shared" si="1"/>
        <v>29640</v>
      </c>
      <c r="H41" s="67">
        <v>461</v>
      </c>
      <c r="I41" s="68">
        <f t="shared" si="2"/>
        <v>18440</v>
      </c>
      <c r="J41" s="67">
        <v>660</v>
      </c>
      <c r="K41" s="68">
        <f t="shared" si="3"/>
        <v>26400</v>
      </c>
      <c r="L41" s="70" t="str">
        <f>B16</f>
        <v>ТОО "S&amp;P Pharma Holding"</v>
      </c>
      <c r="M41" s="74" t="s">
        <v>33</v>
      </c>
      <c r="N41" s="73"/>
      <c r="O41" s="22"/>
      <c r="P41" s="10"/>
      <c r="Q41" s="73"/>
      <c r="R41" s="1"/>
      <c r="S41" s="1"/>
    </row>
    <row r="42" spans="1:19" x14ac:dyDescent="0.2">
      <c r="A42" s="62">
        <v>20</v>
      </c>
      <c r="B42" s="63" t="s">
        <v>69</v>
      </c>
      <c r="C42" s="64" t="s">
        <v>70</v>
      </c>
      <c r="D42" s="65" t="s">
        <v>36</v>
      </c>
      <c r="E42" s="66">
        <v>72</v>
      </c>
      <c r="F42" s="45">
        <v>675</v>
      </c>
      <c r="G42" s="46">
        <f t="shared" si="1"/>
        <v>48600</v>
      </c>
      <c r="H42" s="67">
        <v>586</v>
      </c>
      <c r="I42" s="68">
        <f t="shared" si="2"/>
        <v>42192</v>
      </c>
      <c r="J42" s="67">
        <v>600</v>
      </c>
      <c r="K42" s="68">
        <f t="shared" si="3"/>
        <v>43200</v>
      </c>
      <c r="L42" s="70" t="str">
        <f>B16</f>
        <v>ТОО "S&amp;P Pharma Holding"</v>
      </c>
      <c r="M42" s="74" t="s">
        <v>33</v>
      </c>
      <c r="N42" s="73"/>
      <c r="O42" s="22"/>
      <c r="P42" s="10"/>
      <c r="Q42" s="73"/>
      <c r="R42" s="1"/>
      <c r="S42" s="1"/>
    </row>
    <row r="43" spans="1:19" x14ac:dyDescent="0.2">
      <c r="A43" s="62">
        <v>21</v>
      </c>
      <c r="B43" s="63" t="s">
        <v>71</v>
      </c>
      <c r="C43" s="64" t="s">
        <v>72</v>
      </c>
      <c r="D43" s="65" t="s">
        <v>36</v>
      </c>
      <c r="E43" s="66">
        <v>600</v>
      </c>
      <c r="F43" s="45">
        <v>566</v>
      </c>
      <c r="G43" s="46">
        <f t="shared" si="1"/>
        <v>339600</v>
      </c>
      <c r="H43" s="67">
        <v>150</v>
      </c>
      <c r="I43" s="68">
        <f t="shared" si="2"/>
        <v>90000</v>
      </c>
      <c r="J43" s="67">
        <v>154</v>
      </c>
      <c r="K43" s="68">
        <f t="shared" si="3"/>
        <v>92400</v>
      </c>
      <c r="L43" s="70" t="str">
        <f>B16</f>
        <v>ТОО "S&amp;P Pharma Holding"</v>
      </c>
      <c r="M43" s="74" t="s">
        <v>33</v>
      </c>
      <c r="N43" s="73"/>
      <c r="O43" s="22"/>
      <c r="P43" s="10"/>
      <c r="Q43" s="73"/>
      <c r="R43" s="1"/>
      <c r="S43" s="1"/>
    </row>
    <row r="44" spans="1:19" x14ac:dyDescent="0.2">
      <c r="A44" s="40">
        <v>22</v>
      </c>
      <c r="B44" s="63" t="s">
        <v>73</v>
      </c>
      <c r="C44" s="64" t="s">
        <v>74</v>
      </c>
      <c r="D44" s="65" t="s">
        <v>36</v>
      </c>
      <c r="E44" s="66">
        <v>50</v>
      </c>
      <c r="F44" s="45">
        <v>387</v>
      </c>
      <c r="G44" s="46">
        <f t="shared" si="1"/>
        <v>19350</v>
      </c>
      <c r="H44" s="67">
        <v>102</v>
      </c>
      <c r="I44" s="68">
        <f t="shared" si="2"/>
        <v>5100</v>
      </c>
      <c r="J44" s="67">
        <v>135</v>
      </c>
      <c r="K44" s="68">
        <f t="shared" si="3"/>
        <v>6750</v>
      </c>
      <c r="L44" s="70" t="str">
        <f>B16</f>
        <v>ТОО "S&amp;P Pharma Holding"</v>
      </c>
      <c r="M44" s="74" t="s">
        <v>33</v>
      </c>
      <c r="N44" s="73"/>
      <c r="O44" s="22"/>
      <c r="P44" s="10"/>
      <c r="Q44" s="73"/>
      <c r="R44" s="1"/>
      <c r="S44" s="1"/>
    </row>
    <row r="45" spans="1:19" x14ac:dyDescent="0.2">
      <c r="A45" s="62">
        <v>23</v>
      </c>
      <c r="B45" s="63" t="s">
        <v>73</v>
      </c>
      <c r="C45" s="64" t="s">
        <v>75</v>
      </c>
      <c r="D45" s="65" t="s">
        <v>36</v>
      </c>
      <c r="E45" s="66">
        <v>40</v>
      </c>
      <c r="F45" s="45">
        <v>427</v>
      </c>
      <c r="G45" s="46">
        <f t="shared" si="1"/>
        <v>17080</v>
      </c>
      <c r="H45" s="67">
        <v>114</v>
      </c>
      <c r="I45" s="68">
        <f t="shared" si="2"/>
        <v>4560</v>
      </c>
      <c r="J45" s="67">
        <v>148</v>
      </c>
      <c r="K45" s="68">
        <f t="shared" si="3"/>
        <v>5920</v>
      </c>
      <c r="L45" s="70" t="str">
        <f>B16</f>
        <v>ТОО "S&amp;P Pharma Holding"</v>
      </c>
      <c r="M45" s="74" t="s">
        <v>33</v>
      </c>
      <c r="N45" s="73"/>
      <c r="O45" s="22"/>
      <c r="P45" s="10"/>
      <c r="Q45" s="73"/>
      <c r="R45" s="1"/>
      <c r="S45" s="1"/>
    </row>
    <row r="46" spans="1:19" x14ac:dyDescent="0.2">
      <c r="A46" s="62">
        <v>24</v>
      </c>
      <c r="B46" s="63" t="s">
        <v>76</v>
      </c>
      <c r="C46" s="64" t="s">
        <v>35</v>
      </c>
      <c r="D46" s="65" t="s">
        <v>36</v>
      </c>
      <c r="E46" s="66">
        <v>400</v>
      </c>
      <c r="F46" s="45">
        <v>310</v>
      </c>
      <c r="G46" s="46">
        <f t="shared" si="1"/>
        <v>124000</v>
      </c>
      <c r="H46" s="67">
        <v>106</v>
      </c>
      <c r="I46" s="68">
        <f t="shared" si="2"/>
        <v>42400</v>
      </c>
      <c r="J46" s="67">
        <v>102</v>
      </c>
      <c r="K46" s="68">
        <f t="shared" si="3"/>
        <v>40800</v>
      </c>
      <c r="L46" s="70" t="str">
        <f>B17</f>
        <v>ТОО "Жайик-AS"</v>
      </c>
      <c r="M46" s="74" t="s">
        <v>33</v>
      </c>
      <c r="N46" s="73"/>
      <c r="O46" s="22"/>
      <c r="P46" s="10"/>
      <c r="Q46" s="73"/>
      <c r="R46" s="1"/>
      <c r="S46" s="1"/>
    </row>
    <row r="47" spans="1:19" x14ac:dyDescent="0.2">
      <c r="A47" s="40">
        <v>25</v>
      </c>
      <c r="B47" s="63" t="s">
        <v>77</v>
      </c>
      <c r="C47" s="64" t="s">
        <v>78</v>
      </c>
      <c r="D47" s="65" t="s">
        <v>36</v>
      </c>
      <c r="E47" s="66">
        <v>800</v>
      </c>
      <c r="F47" s="45">
        <v>380</v>
      </c>
      <c r="G47" s="46">
        <f t="shared" si="1"/>
        <v>304000</v>
      </c>
      <c r="H47" s="67">
        <v>137</v>
      </c>
      <c r="I47" s="68">
        <f t="shared" si="2"/>
        <v>109600</v>
      </c>
      <c r="J47" s="67">
        <v>120</v>
      </c>
      <c r="K47" s="68">
        <f t="shared" si="3"/>
        <v>96000</v>
      </c>
      <c r="L47" s="70" t="str">
        <f>B17</f>
        <v>ТОО "Жайик-AS"</v>
      </c>
      <c r="M47" s="74" t="s">
        <v>33</v>
      </c>
      <c r="N47" s="73"/>
      <c r="O47" s="22"/>
      <c r="P47" s="10"/>
      <c r="Q47" s="73"/>
      <c r="R47" s="1"/>
      <c r="S47" s="1"/>
    </row>
    <row r="48" spans="1:19" x14ac:dyDescent="0.2">
      <c r="A48" s="62">
        <v>26</v>
      </c>
      <c r="B48" s="63" t="s">
        <v>77</v>
      </c>
      <c r="C48" s="64" t="s">
        <v>79</v>
      </c>
      <c r="D48" s="65" t="s">
        <v>36</v>
      </c>
      <c r="E48" s="66">
        <v>2000</v>
      </c>
      <c r="F48" s="45">
        <v>410</v>
      </c>
      <c r="G48" s="46">
        <f t="shared" si="1"/>
        <v>820000</v>
      </c>
      <c r="H48" s="67">
        <v>152</v>
      </c>
      <c r="I48" s="68">
        <f t="shared" si="2"/>
        <v>304000</v>
      </c>
      <c r="J48" s="67">
        <v>134</v>
      </c>
      <c r="K48" s="68">
        <f t="shared" si="3"/>
        <v>268000</v>
      </c>
      <c r="L48" s="70" t="str">
        <f>B17</f>
        <v>ТОО "Жайик-AS"</v>
      </c>
      <c r="M48" s="74" t="s">
        <v>33</v>
      </c>
      <c r="N48" s="73"/>
      <c r="O48" s="22"/>
      <c r="P48" s="10"/>
      <c r="Q48" s="73"/>
      <c r="R48" s="1"/>
      <c r="S48" s="1"/>
    </row>
    <row r="49" spans="1:22" x14ac:dyDescent="0.2">
      <c r="A49" s="62">
        <v>27</v>
      </c>
      <c r="B49" s="63" t="s">
        <v>77</v>
      </c>
      <c r="C49" s="64" t="s">
        <v>80</v>
      </c>
      <c r="D49" s="65" t="s">
        <v>64</v>
      </c>
      <c r="E49" s="66">
        <v>200</v>
      </c>
      <c r="F49" s="45">
        <v>650</v>
      </c>
      <c r="G49" s="46">
        <f t="shared" si="1"/>
        <v>130000</v>
      </c>
      <c r="H49" s="67">
        <v>246</v>
      </c>
      <c r="I49" s="68">
        <f t="shared" si="2"/>
        <v>49200</v>
      </c>
      <c r="J49" s="67">
        <v>258</v>
      </c>
      <c r="K49" s="68">
        <f t="shared" si="3"/>
        <v>51600</v>
      </c>
      <c r="L49" s="70" t="str">
        <f>B16</f>
        <v>ТОО "S&amp;P Pharma Holding"</v>
      </c>
      <c r="M49" s="74" t="s">
        <v>33</v>
      </c>
      <c r="N49" s="73"/>
      <c r="O49" s="22"/>
      <c r="P49" s="10"/>
      <c r="Q49" s="73"/>
      <c r="R49" s="1"/>
      <c r="S49" s="1"/>
    </row>
    <row r="50" spans="1:22" x14ac:dyDescent="0.2">
      <c r="A50" s="40">
        <v>28</v>
      </c>
      <c r="B50" s="63" t="s">
        <v>81</v>
      </c>
      <c r="C50" s="64" t="s">
        <v>82</v>
      </c>
      <c r="D50" s="65" t="s">
        <v>83</v>
      </c>
      <c r="E50" s="66">
        <v>36</v>
      </c>
      <c r="F50" s="45">
        <v>455</v>
      </c>
      <c r="G50" s="46">
        <f t="shared" si="1"/>
        <v>16380</v>
      </c>
      <c r="H50" s="67">
        <v>384</v>
      </c>
      <c r="I50" s="68">
        <f t="shared" si="2"/>
        <v>13824</v>
      </c>
      <c r="J50" s="67">
        <v>420</v>
      </c>
      <c r="K50" s="68">
        <f t="shared" si="3"/>
        <v>15120</v>
      </c>
      <c r="L50" s="70" t="str">
        <f>B16</f>
        <v>ТОО "S&amp;P Pharma Holding"</v>
      </c>
      <c r="M50" s="74" t="s">
        <v>33</v>
      </c>
      <c r="N50" s="73"/>
      <c r="O50" s="22"/>
      <c r="P50" s="10"/>
      <c r="Q50" s="73"/>
      <c r="R50" s="1"/>
      <c r="S50" s="1"/>
    </row>
    <row r="51" spans="1:22" x14ac:dyDescent="0.2">
      <c r="A51" s="62">
        <v>29</v>
      </c>
      <c r="B51" s="63" t="s">
        <v>84</v>
      </c>
      <c r="C51" s="64" t="s">
        <v>85</v>
      </c>
      <c r="D51" s="65" t="s">
        <v>36</v>
      </c>
      <c r="E51" s="66">
        <v>360</v>
      </c>
      <c r="F51" s="45">
        <v>525</v>
      </c>
      <c r="G51" s="46">
        <f t="shared" si="1"/>
        <v>189000</v>
      </c>
      <c r="H51" s="67">
        <v>119</v>
      </c>
      <c r="I51" s="68">
        <f t="shared" si="2"/>
        <v>42840</v>
      </c>
      <c r="J51" s="67">
        <v>140</v>
      </c>
      <c r="K51" s="68">
        <f t="shared" si="3"/>
        <v>50400</v>
      </c>
      <c r="L51" s="70" t="str">
        <f>B16</f>
        <v>ТОО "S&amp;P Pharma Holding"</v>
      </c>
      <c r="M51" s="74" t="s">
        <v>33</v>
      </c>
      <c r="N51" s="73"/>
      <c r="O51" s="22"/>
      <c r="P51" s="10"/>
      <c r="Q51" s="73"/>
      <c r="R51" s="1"/>
      <c r="S51" s="1"/>
    </row>
    <row r="52" spans="1:22" x14ac:dyDescent="0.2">
      <c r="A52" s="62">
        <v>30</v>
      </c>
      <c r="B52" s="63" t="s">
        <v>86</v>
      </c>
      <c r="C52" s="64" t="s">
        <v>87</v>
      </c>
      <c r="D52" s="65" t="s">
        <v>83</v>
      </c>
      <c r="E52" s="66">
        <v>100</v>
      </c>
      <c r="F52" s="45">
        <v>1213</v>
      </c>
      <c r="G52" s="46">
        <f t="shared" si="1"/>
        <v>121300</v>
      </c>
      <c r="H52" s="67">
        <v>1157</v>
      </c>
      <c r="I52" s="68">
        <f t="shared" si="2"/>
        <v>115700</v>
      </c>
      <c r="J52" s="67">
        <v>1060</v>
      </c>
      <c r="K52" s="68">
        <f t="shared" si="3"/>
        <v>106000</v>
      </c>
      <c r="L52" s="70" t="str">
        <f>B17</f>
        <v>ТОО "Жайик-AS"</v>
      </c>
      <c r="M52" s="74" t="s">
        <v>33</v>
      </c>
      <c r="N52" s="73"/>
      <c r="O52" s="22"/>
      <c r="P52" s="10"/>
      <c r="Q52" s="73"/>
      <c r="R52" s="1"/>
      <c r="S52" s="1"/>
    </row>
    <row r="53" spans="1:22" x14ac:dyDescent="0.2">
      <c r="A53" s="40">
        <v>31</v>
      </c>
      <c r="B53" s="63" t="s">
        <v>88</v>
      </c>
      <c r="C53" s="64" t="s">
        <v>89</v>
      </c>
      <c r="D53" s="65" t="s">
        <v>83</v>
      </c>
      <c r="E53" s="66">
        <v>100</v>
      </c>
      <c r="F53" s="45">
        <v>1188</v>
      </c>
      <c r="G53" s="46">
        <f t="shared" si="1"/>
        <v>118800</v>
      </c>
      <c r="H53" s="67">
        <v>935</v>
      </c>
      <c r="I53" s="68">
        <f t="shared" si="2"/>
        <v>93500</v>
      </c>
      <c r="J53" s="67">
        <v>1000</v>
      </c>
      <c r="K53" s="68">
        <f t="shared" si="3"/>
        <v>100000</v>
      </c>
      <c r="L53" s="70" t="str">
        <f>B16</f>
        <v>ТОО "S&amp;P Pharma Holding"</v>
      </c>
      <c r="M53" s="74" t="s">
        <v>33</v>
      </c>
      <c r="N53" s="73"/>
      <c r="O53" s="22"/>
      <c r="P53" s="10"/>
      <c r="Q53" s="73"/>
      <c r="R53" s="1"/>
      <c r="S53" s="1"/>
    </row>
    <row r="54" spans="1:22" x14ac:dyDescent="0.2">
      <c r="A54" s="62">
        <v>32</v>
      </c>
      <c r="B54" s="63" t="s">
        <v>90</v>
      </c>
      <c r="C54" s="64" t="s">
        <v>91</v>
      </c>
      <c r="D54" s="65" t="s">
        <v>36</v>
      </c>
      <c r="E54" s="66">
        <v>12</v>
      </c>
      <c r="F54" s="45">
        <v>6348</v>
      </c>
      <c r="G54" s="46">
        <f t="shared" si="1"/>
        <v>76176</v>
      </c>
      <c r="H54" s="67">
        <v>2671</v>
      </c>
      <c r="I54" s="68">
        <f t="shared" si="2"/>
        <v>32052</v>
      </c>
      <c r="J54" s="67">
        <v>2600</v>
      </c>
      <c r="K54" s="68">
        <f t="shared" si="3"/>
        <v>31200</v>
      </c>
      <c r="L54" s="70" t="str">
        <f>B17</f>
        <v>ТОО "Жайик-AS"</v>
      </c>
      <c r="M54" s="74" t="s">
        <v>33</v>
      </c>
      <c r="N54" s="73"/>
      <c r="O54" s="22"/>
      <c r="P54" s="10"/>
      <c r="Q54" s="73"/>
      <c r="R54" s="1"/>
      <c r="S54" s="1"/>
    </row>
    <row r="55" spans="1:22" ht="17.25" customHeight="1" thickBot="1" x14ac:dyDescent="0.25">
      <c r="A55" s="4"/>
      <c r="B55" s="30" t="s">
        <v>22</v>
      </c>
      <c r="C55" s="34"/>
      <c r="D55" s="39"/>
      <c r="E55" s="38"/>
      <c r="F55" s="6"/>
      <c r="G55" s="43">
        <f>SUM(G23:G54)</f>
        <v>3162103</v>
      </c>
      <c r="H55" s="56"/>
      <c r="I55" s="58">
        <f>SUM(I23:I54)</f>
        <v>1275813</v>
      </c>
      <c r="J55" s="56"/>
      <c r="K55" s="58">
        <f>SUM(K23:K54)</f>
        <v>1313610</v>
      </c>
      <c r="L55" s="71"/>
      <c r="M55" s="55"/>
      <c r="N55" s="22"/>
      <c r="O55" s="27"/>
      <c r="P55" s="23"/>
      <c r="Q55" s="1"/>
      <c r="R55" s="1"/>
      <c r="S55" s="1"/>
    </row>
    <row r="56" spans="1:22" ht="15" customHeight="1" x14ac:dyDescent="0.2">
      <c r="A56" s="22"/>
      <c r="B56" s="22"/>
      <c r="L56" s="22"/>
      <c r="M56" s="27"/>
      <c r="N56" s="23"/>
      <c r="O56" s="1"/>
      <c r="P56" s="1"/>
      <c r="Q56" s="1"/>
      <c r="R56" s="1"/>
      <c r="S56" s="1"/>
    </row>
    <row r="57" spans="1:22" ht="15" customHeight="1" x14ac:dyDescent="0.2">
      <c r="A57" s="24" t="s">
        <v>25</v>
      </c>
      <c r="B57" s="22"/>
      <c r="L57" s="22"/>
      <c r="M57" s="27"/>
      <c r="N57" s="23"/>
      <c r="O57" s="1"/>
      <c r="P57" s="1"/>
      <c r="Q57" s="1"/>
      <c r="R57" s="1"/>
      <c r="S57" s="1"/>
    </row>
    <row r="58" spans="1:22" ht="15" customHeight="1" x14ac:dyDescent="0.2">
      <c r="A58" s="24"/>
      <c r="B58" s="22"/>
      <c r="L58" s="22"/>
      <c r="M58" s="27"/>
      <c r="N58" s="23"/>
      <c r="O58" s="1"/>
      <c r="P58" s="1"/>
      <c r="Q58" s="1"/>
      <c r="R58" s="1"/>
      <c r="S58" s="1"/>
    </row>
    <row r="59" spans="1:22" x14ac:dyDescent="0.2">
      <c r="A59" s="21" t="s">
        <v>0</v>
      </c>
      <c r="B59" s="25" t="s">
        <v>26</v>
      </c>
      <c r="C59" s="25" t="s">
        <v>27</v>
      </c>
      <c r="D59" s="29"/>
      <c r="E59" s="29"/>
      <c r="F59" s="29"/>
      <c r="G59" s="29"/>
      <c r="H59" s="29"/>
      <c r="I59" s="29"/>
      <c r="J59" s="29"/>
      <c r="K59" s="29"/>
    </row>
    <row r="60" spans="1:22" s="5" customFormat="1" x14ac:dyDescent="0.2">
      <c r="A60" s="21">
        <v>1</v>
      </c>
      <c r="B60" s="21" t="str">
        <f>B16</f>
        <v>ТОО "S&amp;P Pharma Holding"</v>
      </c>
      <c r="C60" s="25" t="s">
        <v>96</v>
      </c>
      <c r="D60" s="29"/>
      <c r="E60" s="29"/>
      <c r="F60" s="29"/>
      <c r="G60" s="29"/>
      <c r="H60" s="29"/>
      <c r="I60" s="29"/>
      <c r="J60" s="29"/>
      <c r="K60" s="2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5" customFormat="1" x14ac:dyDescent="0.2">
      <c r="A61" s="21">
        <v>2</v>
      </c>
      <c r="B61" s="21" t="str">
        <f>B17</f>
        <v>ТОО "Жайик-AS"</v>
      </c>
      <c r="C61" s="72" t="s">
        <v>97</v>
      </c>
      <c r="D61" s="29"/>
      <c r="E61" s="29"/>
      <c r="F61" s="29"/>
      <c r="G61" s="29"/>
      <c r="H61" s="29"/>
      <c r="I61" s="29"/>
      <c r="J61" s="29"/>
      <c r="K61" s="2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5" customFormat="1" ht="33" customHeight="1" x14ac:dyDescent="0.2">
      <c r="A62" s="29"/>
      <c r="B62" s="35"/>
      <c r="C62" s="29"/>
      <c r="D62" s="29"/>
      <c r="E62" s="29"/>
      <c r="F62" s="29"/>
      <c r="G62" s="29"/>
      <c r="H62" s="29"/>
      <c r="I62" s="29"/>
      <c r="J62" s="29"/>
      <c r="K62" s="2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" customHeight="1" x14ac:dyDescent="0.2">
      <c r="A63" s="24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2"/>
      <c r="M63" s="27"/>
      <c r="N63" s="23"/>
      <c r="O63" s="1"/>
      <c r="P63" s="1"/>
      <c r="Q63" s="1"/>
      <c r="R63" s="1"/>
      <c r="S63" s="1"/>
    </row>
    <row r="64" spans="1:22" ht="19.5" customHeight="1" x14ac:dyDescent="0.2">
      <c r="A64" s="5"/>
      <c r="B64" s="5"/>
      <c r="C64" s="5"/>
      <c r="D64" s="29"/>
      <c r="E64" s="29"/>
      <c r="F64" s="29"/>
      <c r="G64" s="29"/>
      <c r="H64" s="29"/>
      <c r="I64" s="29"/>
      <c r="J64" s="29"/>
      <c r="K64" s="29"/>
      <c r="L64" s="1"/>
      <c r="M64" s="1"/>
      <c r="N64" s="2"/>
      <c r="O64" s="3"/>
      <c r="P64" s="1"/>
      <c r="Q64" s="1"/>
      <c r="R64" s="1"/>
      <c r="S64" s="1"/>
    </row>
    <row r="65" spans="1:22" ht="27.75" customHeight="1" x14ac:dyDescent="0.2">
      <c r="A65" s="21" t="s">
        <v>0</v>
      </c>
      <c r="B65" s="25" t="s">
        <v>15</v>
      </c>
      <c r="C65" s="25" t="s">
        <v>19</v>
      </c>
      <c r="D65" s="29"/>
      <c r="E65" s="29"/>
      <c r="F65" s="29"/>
      <c r="G65" s="29"/>
      <c r="H65" s="29"/>
      <c r="I65" s="29"/>
      <c r="J65" s="29"/>
      <c r="K65" s="29"/>
    </row>
    <row r="66" spans="1:22" s="5" customFormat="1" x14ac:dyDescent="0.2">
      <c r="A66" s="25">
        <v>1</v>
      </c>
      <c r="B66" s="21" t="str">
        <f>B16</f>
        <v>ТОО "S&amp;P Pharma Holding"</v>
      </c>
      <c r="C66" s="21" t="s">
        <v>29</v>
      </c>
      <c r="D66" s="29"/>
      <c r="E66" s="29"/>
      <c r="F66" s="29"/>
      <c r="G66" s="29"/>
      <c r="H66" s="29"/>
      <c r="I66" s="29"/>
      <c r="J66" s="29"/>
      <c r="K66" s="2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5" customFormat="1" x14ac:dyDescent="0.2">
      <c r="A67" s="25">
        <v>2</v>
      </c>
      <c r="B67" s="21" t="str">
        <f>B17</f>
        <v>ТОО "Жайик-AS"</v>
      </c>
      <c r="C67" s="21" t="s">
        <v>29</v>
      </c>
      <c r="D67" s="29"/>
      <c r="E67" s="29"/>
      <c r="F67" s="29"/>
      <c r="G67" s="29"/>
      <c r="H67" s="29"/>
      <c r="I67" s="29"/>
      <c r="J67" s="29"/>
      <c r="K67" s="2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5" customFormat="1" ht="19.5" customHeight="1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5" customFormat="1" ht="15" customHeight="1" x14ac:dyDescent="0.2">
      <c r="A69" s="119" t="s">
        <v>10</v>
      </c>
      <c r="B69" s="119"/>
      <c r="C69" s="119"/>
      <c r="D69" s="119"/>
      <c r="E69" s="119"/>
      <c r="F69" s="119"/>
      <c r="G69" s="119"/>
      <c r="H69" s="119"/>
      <c r="I69" s="119"/>
      <c r="J69" s="23"/>
      <c r="K69" s="2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5" customFormat="1" ht="1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5" customFormat="1" ht="15" customHeight="1" x14ac:dyDescent="0.2">
      <c r="A71" s="28" t="s">
        <v>11</v>
      </c>
      <c r="B71" s="26" t="s">
        <v>12</v>
      </c>
      <c r="C71" s="116" t="s">
        <v>13</v>
      </c>
      <c r="D71" s="116"/>
      <c r="E71" s="117"/>
      <c r="F71" s="118" t="s">
        <v>14</v>
      </c>
      <c r="G71" s="117"/>
      <c r="H71" s="22"/>
      <c r="I71" s="22"/>
      <c r="J71" s="22"/>
      <c r="K71" s="22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5" customFormat="1" ht="15" customHeight="1" x14ac:dyDescent="0.2">
      <c r="A72" s="59">
        <v>1</v>
      </c>
      <c r="B72" s="31" t="str">
        <f>B16</f>
        <v>ТОО "S&amp;P Pharma Holding"</v>
      </c>
      <c r="C72" s="77" t="s">
        <v>100</v>
      </c>
      <c r="D72" s="78"/>
      <c r="E72" s="79"/>
      <c r="F72" s="80">
        <f>I23+I24+I30+I35+I38+I39+I41+I42+I43+I44+I45+I49+I50+I51+I53</f>
        <v>437105</v>
      </c>
      <c r="G72" s="81"/>
      <c r="H72" s="22"/>
      <c r="I72" s="22"/>
      <c r="J72" s="22"/>
      <c r="K72" s="2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5" customFormat="1" ht="15" x14ac:dyDescent="0.2">
      <c r="A73" s="25">
        <v>2</v>
      </c>
      <c r="B73" s="31" t="str">
        <f>B17</f>
        <v>ТОО "Жайик-AS"</v>
      </c>
      <c r="C73" s="77" t="s">
        <v>99</v>
      </c>
      <c r="D73" s="78"/>
      <c r="E73" s="79"/>
      <c r="F73" s="80">
        <f>K25+K26+K27+K28+K29+K31+K32+K33+K34+K36+K37+K40+K46+K47+K48+K52+K54</f>
        <v>835590</v>
      </c>
      <c r="G73" s="81"/>
      <c r="H73" s="36"/>
      <c r="I73" s="36"/>
      <c r="J73" s="36"/>
      <c r="K73" s="36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5" customFormat="1" ht="15" x14ac:dyDescent="0.2">
      <c r="A74" s="53"/>
      <c r="B74" s="35"/>
      <c r="C74" s="53"/>
      <c r="D74" s="54"/>
      <c r="E74" s="54"/>
      <c r="F74" s="36"/>
      <c r="G74" s="36"/>
      <c r="H74" s="36"/>
      <c r="I74" s="36"/>
      <c r="J74" s="36"/>
      <c r="K74" s="36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" customHeight="1" x14ac:dyDescent="0.2">
      <c r="A75" s="5" t="s">
        <v>9</v>
      </c>
      <c r="B75" s="5"/>
      <c r="C75" s="7"/>
      <c r="D75" s="7"/>
      <c r="O75" s="15"/>
      <c r="P75" s="8"/>
      <c r="T75" s="8"/>
      <c r="U75" s="8"/>
    </row>
    <row r="76" spans="1:22" ht="15" customHeight="1" x14ac:dyDescent="0.2">
      <c r="B76" s="1" t="s">
        <v>98</v>
      </c>
      <c r="C76" s="1" t="s">
        <v>24</v>
      </c>
      <c r="T76" s="8"/>
      <c r="U76" s="8"/>
      <c r="V76" s="8"/>
    </row>
    <row r="77" spans="1:22" ht="15" customHeight="1" x14ac:dyDescent="0.2">
      <c r="O77" s="15"/>
      <c r="P77" s="8"/>
      <c r="T77" s="8"/>
      <c r="U77" s="8"/>
    </row>
    <row r="78" spans="1:22" ht="15" customHeight="1" x14ac:dyDescent="0.2">
      <c r="O78" s="15"/>
      <c r="P78" s="1"/>
      <c r="Q78" s="1"/>
      <c r="R78" s="1"/>
      <c r="S78" s="1"/>
    </row>
    <row r="79" spans="1:22" ht="15" customHeight="1" x14ac:dyDescent="0.2">
      <c r="O79" s="15"/>
      <c r="P79" s="8"/>
      <c r="T79" s="8"/>
      <c r="U79" s="8"/>
    </row>
    <row r="80" spans="1:22" ht="15" customHeight="1" x14ac:dyDescent="0.2">
      <c r="L80" s="1"/>
      <c r="M80" s="1"/>
      <c r="N80" s="1"/>
      <c r="O80" s="5"/>
      <c r="P80" s="1"/>
      <c r="Q80" s="1"/>
      <c r="S80" s="1"/>
    </row>
    <row r="81" spans="15:19" ht="15" customHeight="1" x14ac:dyDescent="0.2"/>
    <row r="82" spans="15:19" ht="15" customHeight="1" x14ac:dyDescent="0.2">
      <c r="O82" s="15"/>
      <c r="P82" s="8"/>
      <c r="S82" s="1"/>
    </row>
  </sheetData>
  <mergeCells count="32">
    <mergeCell ref="C72:E72"/>
    <mergeCell ref="F72:G72"/>
    <mergeCell ref="F21:F22"/>
    <mergeCell ref="H20:K20"/>
    <mergeCell ref="L20:L22"/>
    <mergeCell ref="C20:C22"/>
    <mergeCell ref="C71:E71"/>
    <mergeCell ref="F71:G71"/>
    <mergeCell ref="A69:I69"/>
    <mergeCell ref="B20:B22"/>
    <mergeCell ref="J21:K21"/>
    <mergeCell ref="A2:I2"/>
    <mergeCell ref="A3:I3"/>
    <mergeCell ref="A4:D4"/>
    <mergeCell ref="A5:C5"/>
    <mergeCell ref="A6:I6"/>
    <mergeCell ref="M20:M22"/>
    <mergeCell ref="C73:E73"/>
    <mergeCell ref="F73:G73"/>
    <mergeCell ref="T10:V10"/>
    <mergeCell ref="A7:D7"/>
    <mergeCell ref="A8:D8"/>
    <mergeCell ref="A9:I9"/>
    <mergeCell ref="A10:M10"/>
    <mergeCell ref="A12:I12"/>
    <mergeCell ref="A14:I14"/>
    <mergeCell ref="A20:A22"/>
    <mergeCell ref="G21:G22"/>
    <mergeCell ref="E21:E22"/>
    <mergeCell ref="E20:G20"/>
    <mergeCell ref="D20:D22"/>
    <mergeCell ref="H21:I21"/>
  </mergeCells>
  <pageMargins left="0.31496062992125984" right="0.15748031496062992" top="0.64" bottom="0.19685039370078741" header="0.11811023622047245" footer="0.15748031496062992"/>
  <pageSetup paperSize="9" scale="61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Даурен</cp:lastModifiedBy>
  <cp:lastPrinted>2019-12-03T06:03:28Z</cp:lastPrinted>
  <dcterms:created xsi:type="dcterms:W3CDTF">2017-08-07T04:16:40Z</dcterms:created>
  <dcterms:modified xsi:type="dcterms:W3CDTF">2024-02-13T09:49:32Z</dcterms:modified>
</cp:coreProperties>
</file>